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ovomet.ru\docs\КОП\ОУР\КОП не основное\2026\КОП. ДМС\в сеть\"/>
    </mc:Choice>
  </mc:AlternateContent>
  <bookViews>
    <workbookView xWindow="0" yWindow="0" windowWidth="28800" windowHeight="12912" tabRatio="761"/>
  </bookViews>
  <sheets>
    <sheet name="АНАЛИТИКА" sheetId="17" r:id="rId1"/>
    <sheet name="СТОИМОСТЬ" sheetId="18" r:id="rId2"/>
  </sheets>
  <definedNames>
    <definedName name="_xlnm.Print_Titles" localSheetId="0">АНАЛИТИКА!#REF!</definedName>
  </definedNames>
  <calcPr calcId="162913"/>
</workbook>
</file>

<file path=xl/calcChain.xml><?xml version="1.0" encoding="utf-8"?>
<calcChain xmlns="http://schemas.openxmlformats.org/spreadsheetml/2006/main">
  <c r="I20" i="18" l="1"/>
  <c r="I19" i="18"/>
  <c r="I18" i="18"/>
  <c r="I17" i="18"/>
  <c r="I16" i="18"/>
  <c r="I15" i="18"/>
  <c r="I14" i="18"/>
  <c r="I13" i="18"/>
  <c r="I11" i="18" s="1"/>
  <c r="I12" i="18"/>
  <c r="I10" i="18"/>
  <c r="I9" i="18"/>
  <c r="I8" i="18"/>
  <c r="I7" i="18"/>
  <c r="I4" i="18" s="1"/>
  <c r="I6" i="18"/>
  <c r="I5" i="18"/>
  <c r="I2" i="18"/>
  <c r="H2" i="18"/>
  <c r="I3" i="18" l="1"/>
  <c r="E5" i="18"/>
  <c r="E6" i="18"/>
  <c r="E7" i="18"/>
  <c r="E8" i="18"/>
  <c r="E9" i="18"/>
  <c r="E10" i="18"/>
  <c r="E12" i="18"/>
  <c r="E13" i="18"/>
  <c r="E14" i="18"/>
  <c r="E15" i="18"/>
  <c r="E16" i="18"/>
  <c r="E17" i="18"/>
  <c r="E18" i="18"/>
  <c r="E19" i="18"/>
  <c r="E20" i="18"/>
  <c r="M20" i="18"/>
  <c r="M19" i="18"/>
  <c r="M18" i="18"/>
  <c r="M17" i="18"/>
  <c r="M16" i="18"/>
  <c r="M15" i="18"/>
  <c r="M14" i="18"/>
  <c r="M13" i="18"/>
  <c r="M12" i="18"/>
  <c r="M10" i="18"/>
  <c r="M9" i="18"/>
  <c r="M8" i="18"/>
  <c r="M7" i="18"/>
  <c r="M6" i="18"/>
  <c r="M5" i="18"/>
  <c r="K20" i="18"/>
  <c r="K19" i="18"/>
  <c r="K18" i="18"/>
  <c r="K17" i="18"/>
  <c r="K16" i="18"/>
  <c r="K15" i="18"/>
  <c r="K14" i="18"/>
  <c r="K13" i="18"/>
  <c r="K12" i="18"/>
  <c r="K10" i="18"/>
  <c r="K9" i="18"/>
  <c r="K8" i="18"/>
  <c r="K7" i="18"/>
  <c r="K6" i="18"/>
  <c r="K5" i="18"/>
  <c r="E11" i="18" l="1"/>
  <c r="E4" i="18"/>
  <c r="E3" i="18" s="1"/>
  <c r="M11" i="18"/>
  <c r="K11" i="18"/>
  <c r="M4" i="18"/>
  <c r="K4" i="18"/>
  <c r="G2" i="18"/>
  <c r="K2" i="18" s="1"/>
  <c r="M2" i="18" s="1"/>
  <c r="F2" i="18"/>
  <c r="J2" i="18" s="1"/>
  <c r="L2" i="18" s="1"/>
  <c r="G16" i="18"/>
  <c r="G14" i="18"/>
  <c r="G13" i="18"/>
  <c r="C21" i="18"/>
  <c r="G20" i="18"/>
  <c r="G19" i="18"/>
  <c r="G18" i="18"/>
  <c r="G17" i="18"/>
  <c r="G15" i="18"/>
  <c r="G12" i="18"/>
  <c r="G10" i="18"/>
  <c r="G9" i="18"/>
  <c r="G8" i="18"/>
  <c r="G7" i="18"/>
  <c r="G6" i="18"/>
  <c r="G5" i="18"/>
  <c r="C11" i="18"/>
  <c r="C4" i="18"/>
  <c r="M3" i="18" l="1"/>
  <c r="K3" i="18"/>
  <c r="G11" i="18"/>
  <c r="G4" i="18"/>
  <c r="G3" i="18" s="1"/>
  <c r="C3" i="18"/>
</calcChain>
</file>

<file path=xl/sharedStrings.xml><?xml version="1.0" encoding="utf-8"?>
<sst xmlns="http://schemas.openxmlformats.org/spreadsheetml/2006/main" count="81" uniqueCount="78">
  <si>
    <t>Условия программы:</t>
  </si>
  <si>
    <t>Страховые случаи и исключения</t>
  </si>
  <si>
    <t>Курсовое лечение</t>
  </si>
  <si>
    <t>Экстренная и неотложная помощь на территории РФ</t>
  </si>
  <si>
    <t>Страхование выезжающих за рубеж</t>
  </si>
  <si>
    <t>Стоматологическая помощь:</t>
  </si>
  <si>
    <t>Исключения</t>
  </si>
  <si>
    <t>Ограничения</t>
  </si>
  <si>
    <t>Возможности</t>
  </si>
  <si>
    <t>Медицинские учреждения:</t>
  </si>
  <si>
    <t>Для "Бизнес"</t>
  </si>
  <si>
    <t>Для "Стандарт"</t>
  </si>
  <si>
    <t>Дополнительные бонусы:</t>
  </si>
  <si>
    <t>Бонусы</t>
  </si>
  <si>
    <t>Наличие online-кабинета для застрахованного (+для HR- желательно)</t>
  </si>
  <si>
    <t>Лабораторные и инструментальные исследования</t>
  </si>
  <si>
    <t>Восстановительное лечение</t>
  </si>
  <si>
    <t>Физиотерапевтическое лечение</t>
  </si>
  <si>
    <t>Коммерческие предложения по  ДМС</t>
  </si>
  <si>
    <t xml:space="preserve">Указать сумму </t>
  </si>
  <si>
    <t>Для "Москва Бизнес"</t>
  </si>
  <si>
    <t>Для "Региональная"</t>
  </si>
  <si>
    <t>Наименование страховой компании</t>
  </si>
  <si>
    <t>Исключение общие (напр. онкология, псих.заболевания, ВИЧ, СПИД, чума, холера).
Покрываемые страховые случаи: (напр. КТ, МРТ, манипуляции, категории врачей)</t>
  </si>
  <si>
    <t>Напр.( групповая ЛФК, иглорефлексотерапия, массаж и т.д.) с указанием количества сеансов</t>
  </si>
  <si>
    <t>для всех программ</t>
  </si>
  <si>
    <t>Для "Базис" г. Пермь</t>
  </si>
  <si>
    <t>Исключаются для 4го варианты</t>
  </si>
  <si>
    <t>"Пермь Бизнес", руб. на 1 чел.</t>
  </si>
  <si>
    <t xml:space="preserve">"Пермь Стандарт", руб. на 1 чел. </t>
  </si>
  <si>
    <t>"Москва Бизнес", руб. на 1 чел.</t>
  </si>
  <si>
    <t>"Региональная Стандарт Астрахань", руб. на 1 чел.</t>
  </si>
  <si>
    <t>"Региональная Стандарт Тюмень", руб. на 1 чел.</t>
  </si>
  <si>
    <t>"Региональная Стандарт Уфа", руб. на 1 чел.</t>
  </si>
  <si>
    <t>"NLS Пермь Стандарт", руб. на 1 чел.</t>
  </si>
  <si>
    <t>"NLS Москва Стандарт", руб. на 1 чел.</t>
  </si>
  <si>
    <t>"NLS Региональная Стандарт Чита", руб. на 1 чел.</t>
  </si>
  <si>
    <t>"NLS Региональная Стандарт Тюмень", руб. на 1 чел.</t>
  </si>
  <si>
    <t>"NLS Региональная Стандарт Самара", руб. на 1 чел.</t>
  </si>
  <si>
    <t>ДМС</t>
  </si>
  <si>
    <t>РИСК</t>
  </si>
  <si>
    <t>в т.ч. РВД по программам, % ****</t>
  </si>
  <si>
    <t>"Москва", руб. на 1 чел.</t>
  </si>
  <si>
    <t>"Пермь Базис", руб. на 1 чел.</t>
  </si>
  <si>
    <t xml:space="preserve">"Региональная для ОП "Новомет-Юг", руб. на 1 чел. </t>
  </si>
  <si>
    <t>Стоимость услуги по депозиту ДМС, руб. без НДС</t>
  </si>
  <si>
    <t>ДЕПОЗИТ</t>
  </si>
  <si>
    <t>Программа</t>
  </si>
  <si>
    <t>Количество застрахованных по программе</t>
  </si>
  <si>
    <t>ВАРИАНТ:</t>
  </si>
  <si>
    <t>"NLS Пермь Бизнес", руб. на 1 чел.</t>
  </si>
  <si>
    <t>"NLS Пермь Дети Бизнес, до 18 лет", руб. на 1 чел.</t>
  </si>
  <si>
    <t>"NLS Москва Бизнес", руб. на 1 чел.</t>
  </si>
  <si>
    <t>"NLS Москва Дети Бизнес, до 18 лет", руб. на 1 чел.</t>
  </si>
  <si>
    <t>Общая стоимость в год, руб. без НДС</t>
  </si>
  <si>
    <t>Стоимость на 1 человека в год, руб. без НДС</t>
  </si>
  <si>
    <t>Возрастные коэффициенты</t>
  </si>
  <si>
    <t>указать возрастные коэффициенты</t>
  </si>
  <si>
    <t>Возрастные коэффициенты применимы для сотрудников АО Н-П?</t>
  </si>
  <si>
    <t>Возрастные коэффициенты применимы для родственников?</t>
  </si>
  <si>
    <t>Стоимость услуги по рисковым ДМС</t>
  </si>
  <si>
    <t>Стоимость услуги по рисковым ДМС сотрудников АО "Новомет-Пермь"</t>
  </si>
  <si>
    <t>Стоимость услуги по рисковым ДМС NLS</t>
  </si>
  <si>
    <t>Программа ДМС согласно ТЗ</t>
  </si>
  <si>
    <t>Программа ДМС согласно ТЗ за исключением стоматологии</t>
  </si>
  <si>
    <t>Напр. (Общеклинические, биохимические, гормональные исследования, иммунологические, коагулогические, микробиологические, исследования на дисбактериоз, ПЦР-диагностика, серологические иссл-я, цитологические и гистологические, определение онкомаркеров, аллергических заболеваний).</t>
  </si>
  <si>
    <t>Напр. (·  электро-, свето-, тепло-, магнито- и лазеротерапия, ультразвуковая терапия; 
ударно-волновая терапия, мануальная и иглорефлексотерапия) с указанием количества сеансов.</t>
  </si>
  <si>
    <r>
      <t xml:space="preserve">Напр. водолечение: лечебные ванны </t>
    </r>
    <r>
      <rPr>
        <sz val="9"/>
        <rFont val="Times New Roman"/>
        <family val="1"/>
        <charset val="204"/>
      </rPr>
      <t xml:space="preserve">(за исключением бассейна и сауны) </t>
    </r>
    <r>
      <rPr>
        <sz val="9"/>
        <color theme="1"/>
        <rFont val="Times New Roman"/>
        <family val="1"/>
        <charset val="204"/>
      </rPr>
      <t xml:space="preserve">и лечебный душ; ингаляции; с указанием количества сеансов.
</t>
    </r>
    <r>
      <rPr>
        <b/>
        <sz val="9"/>
        <color theme="1"/>
        <rFont val="Times New Roman"/>
        <family val="1"/>
        <charset val="204"/>
      </rPr>
      <t>Для депозита обязательна Олимпия и фитнес-центр (ы)</t>
    </r>
  </si>
  <si>
    <t>Амбулаторные поликлиники -  
Стоматология -</t>
  </si>
  <si>
    <t>Амбулаторные поликлиники - 
Стоматология -
Обязательно включение клиник в п.Юго-Камский (стоматология и Амбулатория)</t>
  </si>
  <si>
    <t>Аптеки во всех районах города, с указанием адресов</t>
  </si>
  <si>
    <r>
      <t>Астрахань</t>
    </r>
    <r>
      <rPr>
        <b/>
        <sz val="9"/>
        <color theme="1"/>
        <rFont val="Times New Roman"/>
        <family val="1"/>
        <charset val="204"/>
      </rPr>
      <t>:</t>
    </r>
    <r>
      <rPr>
        <sz val="9"/>
        <color theme="1"/>
        <rFont val="Times New Roman"/>
        <family val="1"/>
        <charset val="204"/>
      </rPr>
      <t xml:space="preserve">
Амбулаторные поликлиники - 
Стоматология - 
Уфа:
Амбулаторные поликлиники - 
Стоматология - 
Тюмень:
Амбулаторные поликлиники - 
Стоматология - </t>
    </r>
  </si>
  <si>
    <r>
      <t xml:space="preserve">Указать количество клиник по каждому виду услуг, из них указать сколько с прямым доступом, сколько с ГП, сколько частных, сколько муниципальных.
</t>
    </r>
    <r>
      <rPr>
        <b/>
        <sz val="9"/>
        <color theme="1"/>
        <rFont val="Times New Roman"/>
        <family val="1"/>
        <charset val="204"/>
      </rPr>
      <t>Запрашиваемые клиники (поставить отметку "дорогая" клиника, в 4м варианте сделать расчет без нее для программы Стандарт):</t>
    </r>
    <r>
      <rPr>
        <sz val="9"/>
        <color theme="1"/>
        <rFont val="Times New Roman"/>
        <family val="1"/>
        <charset val="204"/>
      </rPr>
      <t xml:space="preserve">
1. Медси все адреса
2. Любимый доктор 
3. Философия красоты и здоровья
4. Медси - Лабдиагностика 
5. Медлабэкспресс
6. Альфастрахование
7. Юнит для бизнес
8. Гастроцентр 
9. Медис
10. Норма-дент п. Юго-Камский
11. Медтест
12. Профессорская клиника 
</t>
    </r>
  </si>
  <si>
    <t xml:space="preserve">Страхование родственников по корпоративным тарифам. Будет ли какой то повышающий коэффициент? Анкета? </t>
  </si>
  <si>
    <t xml:space="preserve">Исключаются для 4го варианта для программы Стандарт </t>
  </si>
  <si>
    <t>Программа ДМС согласно ТЗ, но сотрудник сам оплачивает часть оказанных услуг (10%)</t>
  </si>
  <si>
    <t>Программа ДМС согласно ТЗ, но сотрудник сам оплачивает часть оказанных услуг (20%)</t>
  </si>
  <si>
    <t>Программа ДМС согласно ТЗ за исключением:
1. Страхование родственников
2. Физио.процедур
3. Клиник «дорогого» уровня из программы Стандарт (с указанием, что убрано)
4. Для программ Стандарт: Экстренная и неотложная помощь на территории РФ; Страхование выезжающих за рубеж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</si>
</sst>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-* #,##0.00_-;\-* #,##0.00_-;_-* &quot;-&quot;??_-;_-@_-"/>
    <numFmt numFmtId="164" formatCode="&quot; &quot;#,##0.00&quot;    &quot;;&quot;-&quot;#,##0.00&quot;    &quot;;&quot; -&quot;#&quot;    &quot;;@&quot; &quot;"/>
    <numFmt numFmtId="165" formatCode="[$-419]General"/>
    <numFmt numFmtId="166" formatCode="#,##0.00&quot; &quot;[$руб.-419];[Red]&quot;-&quot;#,##0.00&quot; &quot;[$руб.-419]"/>
    <numFmt numFmtId="167" formatCode="_-* #,##0.00_р_._-;\-* #,##0.00_р_._-;_-* &quot;-&quot;??_р_._-;_-@_-"/>
    <numFmt numFmtId="168" formatCode=";;;"/>
    <numFmt numFmtId="169" formatCode="_(&quot;$&quot;* #,##0.00_);_(&quot;$&quot;* \(#,##0.00\);_(&quot;$&quot;* &quot;-&quot;??_);_(@_)"/>
  </numFmts>
  <fonts count="25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sz val="11"/>
      <color theme="1"/>
      <name val="Myriad"/>
      <family val="2"/>
      <charset val="204"/>
    </font>
    <font>
      <b/>
      <i/>
      <u/>
      <sz val="11"/>
      <color theme="1"/>
      <name val="Arial"/>
      <family val="2"/>
      <charset val="204"/>
    </font>
    <font>
      <sz val="11"/>
      <color theme="1"/>
      <name val="Calibri"/>
      <family val="2"/>
      <scheme val="minor"/>
    </font>
    <font>
      <sz val="10"/>
      <color indexed="8"/>
      <name val="Arial"/>
      <family val="2"/>
      <charset val="204"/>
    </font>
    <font>
      <sz val="11"/>
      <color theme="1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3"/>
      <charset val="134"/>
      <scheme val="minor"/>
    </font>
    <font>
      <sz val="9"/>
      <color theme="1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sz val="11"/>
      <name val="Calibri"/>
      <family val="2"/>
    </font>
    <font>
      <sz val="11"/>
      <color indexed="9"/>
      <name val="Calibri"/>
      <family val="2"/>
    </font>
    <font>
      <b/>
      <sz val="10"/>
      <color indexed="9"/>
      <name val="Arial"/>
      <family val="2"/>
    </font>
    <font>
      <sz val="11"/>
      <color theme="0"/>
      <name val="Calibri"/>
      <family val="2"/>
    </font>
    <font>
      <sz val="10"/>
      <name val="Arial"/>
      <family val="2"/>
    </font>
    <font>
      <sz val="10"/>
      <name val="Arial"/>
      <family val="2"/>
      <charset val="204"/>
    </font>
    <font>
      <sz val="8"/>
      <name val="Arial"/>
      <family val="2"/>
    </font>
    <font>
      <sz val="10"/>
      <name val="Helv"/>
      <charset val="204"/>
    </font>
    <font>
      <b/>
      <sz val="9"/>
      <color rgb="FF00B050"/>
      <name val="Times New Roman"/>
      <family val="1"/>
      <charset val="204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E5EBF3"/>
        <bgColor indexed="64"/>
      </patternFill>
    </fill>
    <fill>
      <patternFill patternType="solid">
        <fgColor rgb="FFB5C5D1"/>
        <bgColor indexed="64"/>
      </patternFill>
    </fill>
    <fill>
      <patternFill patternType="solid">
        <fgColor rgb="FF7E939B"/>
        <bgColor indexed="64"/>
      </patternFill>
    </fill>
    <fill>
      <patternFill patternType="solid">
        <fgColor rgb="FF00669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55"/>
      </left>
      <right style="hair">
        <color indexed="55"/>
      </right>
      <top style="hair">
        <color indexed="55"/>
      </top>
      <bottom style="hair">
        <color indexed="55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2">
    <xf numFmtId="0" fontId="0" fillId="0" borderId="0"/>
    <xf numFmtId="164" fontId="2" fillId="0" borderId="0"/>
    <xf numFmtId="165" fontId="2" fillId="0" borderId="0"/>
    <xf numFmtId="165" fontId="2" fillId="0" borderId="0"/>
    <xf numFmtId="165" fontId="2" fillId="0" borderId="0" applyBorder="0" applyProtection="0"/>
    <xf numFmtId="1" fontId="2" fillId="0" borderId="1"/>
    <xf numFmtId="0" fontId="3" fillId="0" borderId="0">
      <alignment horizontal="center"/>
    </xf>
    <xf numFmtId="0" fontId="3" fillId="0" borderId="0">
      <alignment horizontal="center" textRotation="90"/>
    </xf>
    <xf numFmtId="0" fontId="4" fillId="0" borderId="0"/>
    <xf numFmtId="0" fontId="5" fillId="0" borderId="0"/>
    <xf numFmtId="166" fontId="5" fillId="0" borderId="0"/>
    <xf numFmtId="0" fontId="2" fillId="0" borderId="0"/>
    <xf numFmtId="0" fontId="6" fillId="0" borderId="0"/>
    <xf numFmtId="0" fontId="7" fillId="0" borderId="0">
      <alignment vertical="top"/>
    </xf>
    <xf numFmtId="0" fontId="7" fillId="0" borderId="0">
      <alignment vertical="top"/>
    </xf>
    <xf numFmtId="0" fontId="8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9" fontId="2" fillId="0" borderId="0" applyBorder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0" fillId="0" borderId="0"/>
    <xf numFmtId="0" fontId="16" fillId="3" borderId="0">
      <alignment horizontal="left"/>
    </xf>
    <xf numFmtId="0" fontId="16" fillId="4" borderId="0">
      <alignment horizontal="left"/>
    </xf>
    <xf numFmtId="0" fontId="17" fillId="5" borderId="0">
      <alignment horizontal="left"/>
    </xf>
    <xf numFmtId="0" fontId="16" fillId="3" borderId="0">
      <alignment horizontal="left"/>
    </xf>
    <xf numFmtId="0" fontId="16" fillId="4" borderId="0">
      <alignment horizontal="left"/>
    </xf>
    <xf numFmtId="0" fontId="17" fillId="5" borderId="0">
      <alignment horizontal="left"/>
    </xf>
    <xf numFmtId="168" fontId="16" fillId="0" borderId="0">
      <alignment horizontal="left"/>
    </xf>
    <xf numFmtId="168" fontId="18" fillId="0" borderId="0">
      <alignment horizontal="left"/>
    </xf>
    <xf numFmtId="0" fontId="19" fillId="6" borderId="0"/>
    <xf numFmtId="168" fontId="16" fillId="0" borderId="0"/>
    <xf numFmtId="168" fontId="18" fillId="0" borderId="0"/>
    <xf numFmtId="49" fontId="16" fillId="3" borderId="0">
      <alignment horizontal="left"/>
    </xf>
    <xf numFmtId="49" fontId="19" fillId="5" borderId="0">
      <alignment horizontal="left"/>
    </xf>
    <xf numFmtId="49" fontId="17" fillId="6" borderId="0">
      <alignment horizontal="left"/>
    </xf>
    <xf numFmtId="3" fontId="20" fillId="7" borderId="3"/>
    <xf numFmtId="0" fontId="16" fillId="3" borderId="0">
      <alignment horizontal="left"/>
    </xf>
    <xf numFmtId="49" fontId="16" fillId="3" borderId="0">
      <alignment horizontal="left"/>
    </xf>
    <xf numFmtId="49" fontId="19" fillId="5" borderId="0">
      <alignment horizontal="left"/>
    </xf>
    <xf numFmtId="49" fontId="17" fillId="6" borderId="0">
      <alignment horizontal="left"/>
    </xf>
    <xf numFmtId="169" fontId="21" fillId="0" borderId="0" applyFont="0" applyFill="0" applyBorder="0" applyAlignment="0" applyProtection="0"/>
    <xf numFmtId="0" fontId="21" fillId="0" borderId="0"/>
    <xf numFmtId="0" fontId="21" fillId="0" borderId="0"/>
    <xf numFmtId="0" fontId="22" fillId="0" borderId="0"/>
    <xf numFmtId="0" fontId="6" fillId="0" borderId="0"/>
    <xf numFmtId="0" fontId="7" fillId="0" borderId="0">
      <alignment vertical="top"/>
    </xf>
    <xf numFmtId="9" fontId="9" fillId="0" borderId="0" applyFont="0" applyFill="0" applyBorder="0" applyAlignment="0" applyProtection="0"/>
    <xf numFmtId="0" fontId="23" fillId="0" borderId="0"/>
    <xf numFmtId="167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3">
    <xf numFmtId="0" fontId="0" fillId="0" borderId="0" xfId="0"/>
    <xf numFmtId="0" fontId="11" fillId="0" borderId="0" xfId="0" applyFont="1"/>
    <xf numFmtId="0" fontId="13" fillId="0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0" xfId="0" applyFont="1" applyAlignment="1">
      <alignment wrapText="1"/>
    </xf>
    <xf numFmtId="0" fontId="11" fillId="0" borderId="1" xfId="0" applyFont="1" applyBorder="1" applyAlignment="1">
      <alignment vertical="top" wrapText="1"/>
    </xf>
    <xf numFmtId="0" fontId="11" fillId="0" borderId="1" xfId="0" applyFont="1" applyFill="1" applyBorder="1" applyAlignment="1">
      <alignment vertical="top" wrapText="1"/>
    </xf>
    <xf numFmtId="0" fontId="11" fillId="0" borderId="1" xfId="0" applyFont="1" applyBorder="1" applyAlignment="1">
      <alignment vertical="top"/>
    </xf>
    <xf numFmtId="0" fontId="15" fillId="0" borderId="1" xfId="0" applyFont="1" applyFill="1" applyBorder="1" applyAlignment="1">
      <alignment vertical="top" wrapText="1"/>
    </xf>
    <xf numFmtId="0" fontId="12" fillId="0" borderId="1" xfId="0" applyFont="1" applyFill="1" applyBorder="1" applyAlignment="1">
      <alignment vertical="top" wrapText="1"/>
    </xf>
    <xf numFmtId="0" fontId="24" fillId="0" borderId="1" xfId="0" applyFont="1" applyFill="1" applyBorder="1" applyAlignment="1">
      <alignment vertical="top" wrapText="1"/>
    </xf>
    <xf numFmtId="0" fontId="13" fillId="0" borderId="1" xfId="0" applyFont="1" applyFill="1" applyBorder="1" applyAlignment="1">
      <alignment vertical="top" wrapText="1"/>
    </xf>
    <xf numFmtId="0" fontId="11" fillId="2" borderId="1" xfId="0" applyFont="1" applyFill="1" applyBorder="1" applyAlignment="1">
      <alignment vertical="top" wrapText="1"/>
    </xf>
    <xf numFmtId="0" fontId="11" fillId="0" borderId="1" xfId="0" applyFont="1" applyBorder="1"/>
    <xf numFmtId="0" fontId="13" fillId="9" borderId="1" xfId="0" applyFont="1" applyFill="1" applyBorder="1" applyAlignment="1">
      <alignment horizontal="center" vertical="center" wrapText="1"/>
    </xf>
    <xf numFmtId="0" fontId="13" fillId="9" borderId="1" xfId="0" applyFont="1" applyFill="1" applyBorder="1"/>
    <xf numFmtId="0" fontId="13" fillId="10" borderId="1" xfId="0" applyFont="1" applyFill="1" applyBorder="1"/>
    <xf numFmtId="43" fontId="13" fillId="9" borderId="1" xfId="60" applyFont="1" applyFill="1" applyBorder="1"/>
    <xf numFmtId="43" fontId="13" fillId="9" borderId="1" xfId="60" applyFont="1" applyFill="1" applyBorder="1" applyAlignment="1">
      <alignment horizontal="center" vertical="center" wrapText="1"/>
    </xf>
    <xf numFmtId="43" fontId="13" fillId="10" borderId="1" xfId="60" applyFont="1" applyFill="1" applyBorder="1"/>
    <xf numFmtId="43" fontId="11" fillId="0" borderId="1" xfId="60" applyFont="1" applyBorder="1"/>
    <xf numFmtId="43" fontId="11" fillId="0" borderId="0" xfId="60" applyFont="1"/>
    <xf numFmtId="3" fontId="13" fillId="9" borderId="1" xfId="0" applyNumberFormat="1" applyFont="1" applyFill="1" applyBorder="1"/>
    <xf numFmtId="3" fontId="13" fillId="10" borderId="1" xfId="0" applyNumberFormat="1" applyFont="1" applyFill="1" applyBorder="1"/>
    <xf numFmtId="3" fontId="11" fillId="0" borderId="1" xfId="0" applyNumberFormat="1" applyFont="1" applyBorder="1"/>
    <xf numFmtId="10" fontId="13" fillId="10" borderId="1" xfId="61" applyNumberFormat="1" applyFont="1" applyFill="1" applyBorder="1"/>
    <xf numFmtId="43" fontId="13" fillId="9" borderId="1" xfId="6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13" fillId="2" borderId="1" xfId="0" applyFont="1" applyFill="1" applyBorder="1" applyAlignment="1">
      <alignment vertical="top"/>
    </xf>
    <xf numFmtId="43" fontId="13" fillId="10" borderId="1" xfId="60" applyFont="1" applyFill="1" applyBorder="1" applyAlignment="1">
      <alignment horizontal="center" vertical="center" wrapText="1"/>
    </xf>
    <xf numFmtId="0" fontId="13" fillId="9" borderId="1" xfId="0" applyFont="1" applyFill="1" applyBorder="1" applyAlignment="1">
      <alignment horizontal="center" vertical="center" textRotation="90"/>
    </xf>
    <xf numFmtId="0" fontId="13" fillId="9" borderId="1" xfId="0" applyFont="1" applyFill="1" applyBorder="1" applyAlignment="1">
      <alignment horizontal="center" vertical="center"/>
    </xf>
    <xf numFmtId="0" fontId="13" fillId="10" borderId="4" xfId="0" applyFont="1" applyFill="1" applyBorder="1" applyAlignment="1">
      <alignment horizontal="right" vertical="center" indent="1"/>
    </xf>
    <xf numFmtId="43" fontId="13" fillId="8" borderId="2" xfId="60" applyFont="1" applyFill="1" applyBorder="1" applyAlignment="1">
      <alignment horizontal="center" vertical="center" wrapText="1"/>
    </xf>
    <xf numFmtId="43" fontId="13" fillId="8" borderId="5" xfId="60" applyFont="1" applyFill="1" applyBorder="1" applyAlignment="1">
      <alignment horizontal="center" vertical="center" wrapText="1"/>
    </xf>
    <xf numFmtId="43" fontId="13" fillId="9" borderId="1" xfId="6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/>
    </xf>
    <xf numFmtId="0" fontId="13" fillId="2" borderId="1" xfId="0" applyFont="1" applyFill="1" applyBorder="1" applyAlignment="1">
      <alignment horizontal="left" vertical="center"/>
    </xf>
    <xf numFmtId="10" fontId="14" fillId="0" borderId="1" xfId="0" applyNumberFormat="1" applyFont="1" applyBorder="1" applyAlignment="1">
      <alignment horizontal="right" indent="2"/>
    </xf>
    <xf numFmtId="0" fontId="13" fillId="0" borderId="1" xfId="0" applyFont="1" applyBorder="1" applyAlignment="1">
      <alignment horizontal="right" vertical="center" indent="2"/>
    </xf>
    <xf numFmtId="0" fontId="13" fillId="11" borderId="1" xfId="60" applyNumberFormat="1" applyFont="1" applyFill="1" applyBorder="1" applyAlignment="1">
      <alignment horizontal="center" vertical="center" wrapText="1"/>
    </xf>
  </cellXfs>
  <cellStyles count="62">
    <cellStyle name="___col1" xfId="32"/>
    <cellStyle name="___col2" xfId="33"/>
    <cellStyle name="___col3" xfId="34"/>
    <cellStyle name="___row1" xfId="35"/>
    <cellStyle name="___row2" xfId="36"/>
    <cellStyle name="___row3" xfId="37"/>
    <cellStyle name="__col2" xfId="38"/>
    <cellStyle name="__col3" xfId="39"/>
    <cellStyle name="__page" xfId="40"/>
    <cellStyle name="__row2" xfId="41"/>
    <cellStyle name="__row3" xfId="42"/>
    <cellStyle name="_col1" xfId="43"/>
    <cellStyle name="_col2" xfId="44"/>
    <cellStyle name="_col3" xfId="45"/>
    <cellStyle name="_data" xfId="46"/>
    <cellStyle name="_page" xfId="47"/>
    <cellStyle name="_row1" xfId="48"/>
    <cellStyle name="_row2" xfId="49"/>
    <cellStyle name="_row3" xfId="50"/>
    <cellStyle name="Excel Built-in Comma" xfId="1"/>
    <cellStyle name="Excel Built-in Normal" xfId="2"/>
    <cellStyle name="Excel Built-in Normal 2" xfId="3"/>
    <cellStyle name="Excel Built-in Normal 3" xfId="4"/>
    <cellStyle name="Excel_20_Built-in_20_Normal" xfId="5"/>
    <cellStyle name="Heading" xfId="6"/>
    <cellStyle name="Heading1" xfId="7"/>
    <cellStyle name="Normal 2" xfId="8"/>
    <cellStyle name="Result" xfId="9"/>
    <cellStyle name="Result2" xfId="10"/>
    <cellStyle name="Денежный 3" xfId="51"/>
    <cellStyle name="Обычный" xfId="0" builtinId="0"/>
    <cellStyle name="Обычный 10" xfId="52"/>
    <cellStyle name="Обычный 2" xfId="11"/>
    <cellStyle name="Обычный 2 2" xfId="12"/>
    <cellStyle name="Обычный 2 2 2" xfId="53"/>
    <cellStyle name="Обычный 2 3" xfId="13"/>
    <cellStyle name="Обычный 3" xfId="14"/>
    <cellStyle name="Обычный 3 2" xfId="15"/>
    <cellStyle name="Обычный 3 3" xfId="54"/>
    <cellStyle name="Обычный 3 4" xfId="55"/>
    <cellStyle name="Обычный 4" xfId="16"/>
    <cellStyle name="Обычный 4 2" xfId="17"/>
    <cellStyle name="Обычный 4 2 2" xfId="18"/>
    <cellStyle name="Обычный 4 3" xfId="19"/>
    <cellStyle name="Обычный 4 4" xfId="20"/>
    <cellStyle name="Обычный 5" xfId="21"/>
    <cellStyle name="Обычный 5 2" xfId="56"/>
    <cellStyle name="Обычный 6" xfId="22"/>
    <cellStyle name="Обычный 7" xfId="23"/>
    <cellStyle name="Обычный 8" xfId="24"/>
    <cellStyle name="Процентный" xfId="61" builtinId="5"/>
    <cellStyle name="Процентный 2" xfId="25"/>
    <cellStyle name="Процентный 3" xfId="26"/>
    <cellStyle name="Процентный 3 2" xfId="57"/>
    <cellStyle name="Процентный 4" xfId="27"/>
    <cellStyle name="Процентный 5" xfId="28"/>
    <cellStyle name="Стиль 1" xfId="58"/>
    <cellStyle name="Финансовый" xfId="60" builtinId="3"/>
    <cellStyle name="Финансовый 2" xfId="29"/>
    <cellStyle name="Финансовый 2 2" xfId="30"/>
    <cellStyle name="Финансовый 2 4" xfId="59"/>
    <cellStyle name="常规 2" xfId="3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C31"/>
  <sheetViews>
    <sheetView tabSelected="1"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/>
    </sheetView>
  </sheetViews>
  <sheetFormatPr defaultColWidth="9.109375" defaultRowHeight="12"/>
  <cols>
    <col min="1" max="1" width="50.6640625" style="1" customWidth="1"/>
    <col min="2" max="2" width="84.6640625" style="1" customWidth="1" collapsed="1"/>
    <col min="3" max="3" width="33.5546875" style="1" customWidth="1"/>
    <col min="4" max="4" width="9.6640625" style="1" bestFit="1" customWidth="1"/>
    <col min="5" max="10" width="9.109375" style="1"/>
    <col min="11" max="11" width="11.109375" style="1" bestFit="1" customWidth="1"/>
    <col min="12" max="16384" width="9.109375" style="1"/>
  </cols>
  <sheetData>
    <row r="1" spans="1:3">
      <c r="A1" s="40" t="s">
        <v>18</v>
      </c>
      <c r="B1" s="13"/>
    </row>
    <row r="2" spans="1:3" ht="15" customHeight="1">
      <c r="A2" s="41" t="s">
        <v>22</v>
      </c>
      <c r="B2" s="37"/>
    </row>
    <row r="3" spans="1:3">
      <c r="A3" s="3"/>
      <c r="B3" s="2"/>
    </row>
    <row r="4" spans="1:3">
      <c r="A4" s="38" t="s">
        <v>0</v>
      </c>
      <c r="B4" s="38"/>
    </row>
    <row r="5" spans="1:3">
      <c r="A5" s="39" t="s">
        <v>9</v>
      </c>
      <c r="B5" s="39"/>
    </row>
    <row r="6" spans="1:3" ht="197.25" customHeight="1">
      <c r="A6" s="7" t="s">
        <v>25</v>
      </c>
      <c r="B6" s="6" t="s">
        <v>72</v>
      </c>
    </row>
    <row r="7" spans="1:3" ht="24">
      <c r="A7" s="7" t="s">
        <v>10</v>
      </c>
      <c r="B7" s="5" t="s">
        <v>68</v>
      </c>
    </row>
    <row r="8" spans="1:3" ht="36">
      <c r="A8" s="7" t="s">
        <v>11</v>
      </c>
      <c r="B8" s="5" t="s">
        <v>69</v>
      </c>
    </row>
    <row r="9" spans="1:3" ht="24">
      <c r="A9" s="5" t="s">
        <v>20</v>
      </c>
      <c r="B9" s="5" t="s">
        <v>68</v>
      </c>
    </row>
    <row r="10" spans="1:3">
      <c r="A10" s="5" t="s">
        <v>26</v>
      </c>
      <c r="B10" s="5" t="s">
        <v>70</v>
      </c>
    </row>
    <row r="11" spans="1:3" ht="108">
      <c r="A11" s="5" t="s">
        <v>21</v>
      </c>
      <c r="B11" s="5" t="s">
        <v>71</v>
      </c>
    </row>
    <row r="12" spans="1:3">
      <c r="A12" s="28" t="s">
        <v>8</v>
      </c>
      <c r="B12" s="28"/>
    </row>
    <row r="13" spans="1:3" ht="36.75" customHeight="1">
      <c r="A13" s="7" t="s">
        <v>1</v>
      </c>
      <c r="B13" s="6" t="s">
        <v>23</v>
      </c>
    </row>
    <row r="14" spans="1:3" ht="60" customHeight="1">
      <c r="A14" s="5" t="s">
        <v>15</v>
      </c>
      <c r="B14" s="6" t="s">
        <v>65</v>
      </c>
    </row>
    <row r="15" spans="1:3" s="4" customFormat="1">
      <c r="A15" s="12" t="s">
        <v>2</v>
      </c>
      <c r="B15" s="12" t="s">
        <v>24</v>
      </c>
      <c r="C15" s="27" t="s">
        <v>27</v>
      </c>
    </row>
    <row r="16" spans="1:3" ht="35.4">
      <c r="A16" s="12" t="s">
        <v>16</v>
      </c>
      <c r="B16" s="12" t="s">
        <v>67</v>
      </c>
      <c r="C16" s="27"/>
    </row>
    <row r="17" spans="1:3" ht="24">
      <c r="A17" s="12" t="s">
        <v>17</v>
      </c>
      <c r="B17" s="12" t="s">
        <v>66</v>
      </c>
      <c r="C17" s="27"/>
    </row>
    <row r="18" spans="1:3">
      <c r="A18" s="5" t="s">
        <v>3</v>
      </c>
      <c r="B18" s="9"/>
      <c r="C18" s="36" t="s">
        <v>74</v>
      </c>
    </row>
    <row r="19" spans="1:3">
      <c r="A19" s="5" t="s">
        <v>4</v>
      </c>
      <c r="B19" s="10" t="s">
        <v>19</v>
      </c>
      <c r="C19" s="36"/>
    </row>
    <row r="20" spans="1:3">
      <c r="A20" s="28" t="s">
        <v>5</v>
      </c>
      <c r="B20" s="28"/>
    </row>
    <row r="21" spans="1:3">
      <c r="A21" s="5" t="s">
        <v>6</v>
      </c>
      <c r="B21" s="6"/>
    </row>
    <row r="22" spans="1:3">
      <c r="A22" s="5" t="s">
        <v>8</v>
      </c>
      <c r="B22" s="6"/>
    </row>
    <row r="23" spans="1:3">
      <c r="A23" s="5" t="s">
        <v>7</v>
      </c>
      <c r="B23" s="6"/>
    </row>
    <row r="24" spans="1:3">
      <c r="A24" s="28" t="s">
        <v>12</v>
      </c>
      <c r="B24" s="28"/>
    </row>
    <row r="25" spans="1:3" ht="24.75" customHeight="1">
      <c r="A25" s="11" t="s">
        <v>73</v>
      </c>
      <c r="B25" s="6"/>
    </row>
    <row r="26" spans="1:3">
      <c r="A26" s="6" t="s">
        <v>14</v>
      </c>
      <c r="B26" s="8"/>
    </row>
    <row r="27" spans="1:3">
      <c r="A27" s="6" t="s">
        <v>13</v>
      </c>
      <c r="B27" s="6"/>
    </row>
    <row r="28" spans="1:3">
      <c r="A28" s="28" t="s">
        <v>56</v>
      </c>
      <c r="B28" s="28"/>
    </row>
    <row r="29" spans="1:3">
      <c r="A29" s="6" t="s">
        <v>56</v>
      </c>
      <c r="B29" s="6" t="s">
        <v>57</v>
      </c>
    </row>
    <row r="30" spans="1:3">
      <c r="A30" s="6" t="s">
        <v>58</v>
      </c>
      <c r="B30" s="8"/>
    </row>
    <row r="31" spans="1:3">
      <c r="A31" s="6" t="s">
        <v>59</v>
      </c>
      <c r="B31" s="8"/>
    </row>
  </sheetData>
  <mergeCells count="8">
    <mergeCell ref="A28:B28"/>
    <mergeCell ref="C15:C17"/>
    <mergeCell ref="A4:B4"/>
    <mergeCell ref="A12:B12"/>
    <mergeCell ref="A24:B24"/>
    <mergeCell ref="A20:B20"/>
    <mergeCell ref="A5:B5"/>
    <mergeCell ref="C18:C19"/>
  </mergeCells>
  <pageMargins left="0.70866141732283472" right="0.4454022988505747" top="0.5608974358974359" bottom="0.80882352941176472" header="0.31496062992125984" footer="0.31496062992125984"/>
  <pageSetup paperSize="9" firstPageNumber="3" orientation="landscape" useFirstPageNumber="1" r:id="rId1"/>
  <headerFooter>
    <oddFooter>&amp;R&amp;"Times New Roman,обычный"&amp;10&amp;P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"/>
  <sheetViews>
    <sheetView zoomScale="85" zoomScaleNormal="85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E15" sqref="E15"/>
    </sheetView>
  </sheetViews>
  <sheetFormatPr defaultColWidth="8.88671875" defaultRowHeight="12"/>
  <cols>
    <col min="1" max="1" width="8.88671875" style="1"/>
    <col min="2" max="2" width="56.6640625" style="1" customWidth="1"/>
    <col min="3" max="3" width="13.6640625" style="1" customWidth="1"/>
    <col min="4" max="4" width="14" style="21" customWidth="1"/>
    <col min="5" max="5" width="13.88671875" style="21" customWidth="1"/>
    <col min="6" max="6" width="14.5546875" style="21" customWidth="1"/>
    <col min="7" max="9" width="15" style="21" customWidth="1"/>
    <col min="10" max="10" width="14.5546875" style="21" customWidth="1"/>
    <col min="11" max="11" width="15" style="21" customWidth="1"/>
    <col min="12" max="13" width="18" style="21" customWidth="1"/>
    <col min="14" max="16384" width="8.88671875" style="1"/>
  </cols>
  <sheetData>
    <row r="1" spans="1:13" ht="117" customHeight="1">
      <c r="A1" s="32" t="s">
        <v>49</v>
      </c>
      <c r="B1" s="32"/>
      <c r="C1" s="32"/>
      <c r="D1" s="33" t="s">
        <v>63</v>
      </c>
      <c r="E1" s="34"/>
      <c r="F1" s="35" t="s">
        <v>75</v>
      </c>
      <c r="G1" s="35"/>
      <c r="H1" s="35" t="s">
        <v>76</v>
      </c>
      <c r="I1" s="35"/>
      <c r="J1" s="29" t="s">
        <v>64</v>
      </c>
      <c r="K1" s="29"/>
      <c r="L1" s="42" t="s">
        <v>77</v>
      </c>
      <c r="M1" s="42"/>
    </row>
    <row r="2" spans="1:13" ht="34.200000000000003">
      <c r="A2" s="31" t="s">
        <v>39</v>
      </c>
      <c r="B2" s="14" t="s">
        <v>47</v>
      </c>
      <c r="C2" s="14" t="s">
        <v>48</v>
      </c>
      <c r="D2" s="18" t="s">
        <v>55</v>
      </c>
      <c r="E2" s="18" t="s">
        <v>54</v>
      </c>
      <c r="F2" s="18" t="str">
        <f t="shared" ref="F2:M2" si="0">D2</f>
        <v>Стоимость на 1 человека в год, руб. без НДС</v>
      </c>
      <c r="G2" s="18" t="str">
        <f t="shared" si="0"/>
        <v>Общая стоимость в год, руб. без НДС</v>
      </c>
      <c r="H2" s="26" t="str">
        <f t="shared" ref="H2" si="1">F2</f>
        <v>Стоимость на 1 человека в год, руб. без НДС</v>
      </c>
      <c r="I2" s="26" t="str">
        <f t="shared" ref="I2" si="2">G2</f>
        <v>Общая стоимость в год, руб. без НДС</v>
      </c>
      <c r="J2" s="18" t="str">
        <f>F2</f>
        <v>Стоимость на 1 человека в год, руб. без НДС</v>
      </c>
      <c r="K2" s="18" t="str">
        <f>G2</f>
        <v>Общая стоимость в год, руб. без НДС</v>
      </c>
      <c r="L2" s="18" t="str">
        <f t="shared" si="0"/>
        <v>Стоимость на 1 человека в год, руб. без НДС</v>
      </c>
      <c r="M2" s="18" t="str">
        <f t="shared" si="0"/>
        <v>Общая стоимость в год, руб. без НДС</v>
      </c>
    </row>
    <row r="3" spans="1:13">
      <c r="A3" s="31"/>
      <c r="B3" s="15" t="s">
        <v>60</v>
      </c>
      <c r="C3" s="22">
        <f>C4+C11</f>
        <v>995</v>
      </c>
      <c r="D3" s="17"/>
      <c r="E3" s="17">
        <f>E4+E11</f>
        <v>0</v>
      </c>
      <c r="F3" s="17"/>
      <c r="G3" s="17">
        <f>G4+G11</f>
        <v>0</v>
      </c>
      <c r="H3" s="17"/>
      <c r="I3" s="17">
        <f>I4+I11</f>
        <v>0</v>
      </c>
      <c r="J3" s="17"/>
      <c r="K3" s="17">
        <f>K4+K11</f>
        <v>0</v>
      </c>
      <c r="L3" s="17"/>
      <c r="M3" s="17">
        <f>M4+M11</f>
        <v>0</v>
      </c>
    </row>
    <row r="4" spans="1:13">
      <c r="A4" s="30" t="s">
        <v>40</v>
      </c>
      <c r="B4" s="16" t="s">
        <v>61</v>
      </c>
      <c r="C4" s="23">
        <f>SUM(C5:C10)</f>
        <v>886</v>
      </c>
      <c r="D4" s="19"/>
      <c r="E4" s="19">
        <f>SUM(E5:E10)</f>
        <v>0</v>
      </c>
      <c r="F4" s="19"/>
      <c r="G4" s="19">
        <f>SUM(G5:G10)</f>
        <v>0</v>
      </c>
      <c r="H4" s="19"/>
      <c r="I4" s="19">
        <f>SUM(I5:I10)</f>
        <v>0</v>
      </c>
      <c r="J4" s="19"/>
      <c r="K4" s="19">
        <f>SUM(K5:K10)</f>
        <v>0</v>
      </c>
      <c r="L4" s="19"/>
      <c r="M4" s="19">
        <f>SUM(M5:M10)</f>
        <v>0</v>
      </c>
    </row>
    <row r="5" spans="1:13">
      <c r="A5" s="30"/>
      <c r="B5" s="13" t="s">
        <v>28</v>
      </c>
      <c r="C5" s="24">
        <v>101</v>
      </c>
      <c r="D5" s="20"/>
      <c r="E5" s="20">
        <f>$C5*D5</f>
        <v>0</v>
      </c>
      <c r="F5" s="20"/>
      <c r="G5" s="20">
        <f>$C5*F5</f>
        <v>0</v>
      </c>
      <c r="H5" s="20"/>
      <c r="I5" s="20">
        <f>$C5*H5</f>
        <v>0</v>
      </c>
      <c r="J5" s="20"/>
      <c r="K5" s="20">
        <f>$C5*J5</f>
        <v>0</v>
      </c>
      <c r="L5" s="20"/>
      <c r="M5" s="20">
        <f>$C5*L5</f>
        <v>0</v>
      </c>
    </row>
    <row r="6" spans="1:13">
      <c r="A6" s="30"/>
      <c r="B6" s="13" t="s">
        <v>29</v>
      </c>
      <c r="C6" s="24">
        <v>781</v>
      </c>
      <c r="D6" s="20"/>
      <c r="E6" s="20">
        <f t="shared" ref="E6:G10" si="3">$C6*D6</f>
        <v>0</v>
      </c>
      <c r="F6" s="20"/>
      <c r="G6" s="20">
        <f t="shared" si="3"/>
        <v>0</v>
      </c>
      <c r="H6" s="20"/>
      <c r="I6" s="20">
        <f t="shared" ref="I6:I10" si="4">$C6*H6</f>
        <v>0</v>
      </c>
      <c r="J6" s="20"/>
      <c r="K6" s="20">
        <f t="shared" ref="K6" si="5">$C6*J6</f>
        <v>0</v>
      </c>
      <c r="L6" s="20"/>
      <c r="M6" s="20">
        <f t="shared" ref="M6" si="6">$C6*L6</f>
        <v>0</v>
      </c>
    </row>
    <row r="7" spans="1:13">
      <c r="A7" s="30"/>
      <c r="B7" s="13" t="s">
        <v>30</v>
      </c>
      <c r="C7" s="24">
        <v>1</v>
      </c>
      <c r="D7" s="20"/>
      <c r="E7" s="20">
        <f t="shared" si="3"/>
        <v>0</v>
      </c>
      <c r="F7" s="20"/>
      <c r="G7" s="20">
        <f t="shared" si="3"/>
        <v>0</v>
      </c>
      <c r="H7" s="20"/>
      <c r="I7" s="20">
        <f t="shared" si="4"/>
        <v>0</v>
      </c>
      <c r="J7" s="20"/>
      <c r="K7" s="20">
        <f t="shared" ref="K7" si="7">$C7*J7</f>
        <v>0</v>
      </c>
      <c r="L7" s="20"/>
      <c r="M7" s="20">
        <f t="shared" ref="M7" si="8">$C7*L7</f>
        <v>0</v>
      </c>
    </row>
    <row r="8" spans="1:13">
      <c r="A8" s="30"/>
      <c r="B8" s="13" t="s">
        <v>31</v>
      </c>
      <c r="C8" s="24">
        <v>1</v>
      </c>
      <c r="D8" s="20"/>
      <c r="E8" s="20">
        <f t="shared" si="3"/>
        <v>0</v>
      </c>
      <c r="F8" s="20"/>
      <c r="G8" s="20">
        <f t="shared" si="3"/>
        <v>0</v>
      </c>
      <c r="H8" s="20"/>
      <c r="I8" s="20">
        <f t="shared" si="4"/>
        <v>0</v>
      </c>
      <c r="J8" s="20"/>
      <c r="K8" s="20">
        <f t="shared" ref="K8" si="9">$C8*J8</f>
        <v>0</v>
      </c>
      <c r="L8" s="20"/>
      <c r="M8" s="20">
        <f t="shared" ref="M8" si="10">$C8*L8</f>
        <v>0</v>
      </c>
    </row>
    <row r="9" spans="1:13">
      <c r="A9" s="30"/>
      <c r="B9" s="13" t="s">
        <v>32</v>
      </c>
      <c r="C9" s="24">
        <v>1</v>
      </c>
      <c r="D9" s="20"/>
      <c r="E9" s="20">
        <f t="shared" si="3"/>
        <v>0</v>
      </c>
      <c r="F9" s="20"/>
      <c r="G9" s="20">
        <f t="shared" si="3"/>
        <v>0</v>
      </c>
      <c r="H9" s="20"/>
      <c r="I9" s="20">
        <f t="shared" si="4"/>
        <v>0</v>
      </c>
      <c r="J9" s="20"/>
      <c r="K9" s="20">
        <f t="shared" ref="K9" si="11">$C9*J9</f>
        <v>0</v>
      </c>
      <c r="L9" s="20"/>
      <c r="M9" s="20">
        <f t="shared" ref="M9" si="12">$C9*L9</f>
        <v>0</v>
      </c>
    </row>
    <row r="10" spans="1:13">
      <c r="A10" s="30"/>
      <c r="B10" s="13" t="s">
        <v>33</v>
      </c>
      <c r="C10" s="24">
        <v>1</v>
      </c>
      <c r="D10" s="20"/>
      <c r="E10" s="20">
        <f t="shared" si="3"/>
        <v>0</v>
      </c>
      <c r="F10" s="20"/>
      <c r="G10" s="20">
        <f t="shared" si="3"/>
        <v>0</v>
      </c>
      <c r="H10" s="20"/>
      <c r="I10" s="20">
        <f t="shared" si="4"/>
        <v>0</v>
      </c>
      <c r="J10" s="20"/>
      <c r="K10" s="20">
        <f t="shared" ref="K10" si="13">$C10*J10</f>
        <v>0</v>
      </c>
      <c r="L10" s="20"/>
      <c r="M10" s="20">
        <f t="shared" ref="M10" si="14">$C10*L10</f>
        <v>0</v>
      </c>
    </row>
    <row r="11" spans="1:13">
      <c r="A11" s="30"/>
      <c r="B11" s="16" t="s">
        <v>62</v>
      </c>
      <c r="C11" s="23">
        <f>SUM(C12:C20)</f>
        <v>109</v>
      </c>
      <c r="D11" s="19"/>
      <c r="E11" s="19">
        <f>SUM(E12:E20)</f>
        <v>0</v>
      </c>
      <c r="F11" s="19"/>
      <c r="G11" s="19">
        <f>SUM(G12:G20)</f>
        <v>0</v>
      </c>
      <c r="H11" s="19"/>
      <c r="I11" s="19">
        <f>SUM(I12:I20)</f>
        <v>0</v>
      </c>
      <c r="J11" s="19"/>
      <c r="K11" s="19">
        <f>SUM(K12:K20)</f>
        <v>0</v>
      </c>
      <c r="L11" s="19"/>
      <c r="M11" s="19">
        <f>SUM(M12:M20)</f>
        <v>0</v>
      </c>
    </row>
    <row r="12" spans="1:13">
      <c r="A12" s="30"/>
      <c r="B12" s="13" t="s">
        <v>34</v>
      </c>
      <c r="C12" s="24">
        <v>89</v>
      </c>
      <c r="D12" s="20"/>
      <c r="E12" s="20">
        <f t="shared" ref="E12:E20" si="15">$C12*D12</f>
        <v>0</v>
      </c>
      <c r="F12" s="20"/>
      <c r="G12" s="20">
        <f t="shared" ref="G12:K20" si="16">$C12*F12</f>
        <v>0</v>
      </c>
      <c r="H12" s="20"/>
      <c r="I12" s="20">
        <f t="shared" ref="I12:I20" si="17">$C12*H12</f>
        <v>0</v>
      </c>
      <c r="J12" s="20"/>
      <c r="K12" s="20">
        <f t="shared" si="16"/>
        <v>0</v>
      </c>
      <c r="L12" s="20"/>
      <c r="M12" s="20">
        <f t="shared" ref="M12" si="18">$C12*L12</f>
        <v>0</v>
      </c>
    </row>
    <row r="13" spans="1:13">
      <c r="A13" s="30"/>
      <c r="B13" s="13" t="s">
        <v>50</v>
      </c>
      <c r="C13" s="24">
        <v>6</v>
      </c>
      <c r="D13" s="20"/>
      <c r="E13" s="20">
        <f t="shared" si="15"/>
        <v>0</v>
      </c>
      <c r="F13" s="20"/>
      <c r="G13" s="20">
        <f t="shared" si="16"/>
        <v>0</v>
      </c>
      <c r="H13" s="20"/>
      <c r="I13" s="20">
        <f t="shared" si="17"/>
        <v>0</v>
      </c>
      <c r="J13" s="20"/>
      <c r="K13" s="20">
        <f t="shared" si="16"/>
        <v>0</v>
      </c>
      <c r="L13" s="20"/>
      <c r="M13" s="20">
        <f t="shared" ref="M13" si="19">$C13*L13</f>
        <v>0</v>
      </c>
    </row>
    <row r="14" spans="1:13">
      <c r="A14" s="30"/>
      <c r="B14" s="13" t="s">
        <v>51</v>
      </c>
      <c r="C14" s="24">
        <v>3</v>
      </c>
      <c r="D14" s="20"/>
      <c r="E14" s="20">
        <f t="shared" si="15"/>
        <v>0</v>
      </c>
      <c r="F14" s="20"/>
      <c r="G14" s="20">
        <f t="shared" si="16"/>
        <v>0</v>
      </c>
      <c r="H14" s="20"/>
      <c r="I14" s="20">
        <f t="shared" si="17"/>
        <v>0</v>
      </c>
      <c r="J14" s="20"/>
      <c r="K14" s="20">
        <f t="shared" si="16"/>
        <v>0</v>
      </c>
      <c r="L14" s="20"/>
      <c r="M14" s="20">
        <f t="shared" ref="M14" si="20">$C14*L14</f>
        <v>0</v>
      </c>
    </row>
    <row r="15" spans="1:13">
      <c r="A15" s="30"/>
      <c r="B15" s="13" t="s">
        <v>35</v>
      </c>
      <c r="C15" s="24">
        <v>3</v>
      </c>
      <c r="D15" s="20"/>
      <c r="E15" s="20">
        <f t="shared" si="15"/>
        <v>0</v>
      </c>
      <c r="F15" s="20"/>
      <c r="G15" s="20">
        <f t="shared" si="16"/>
        <v>0</v>
      </c>
      <c r="H15" s="20"/>
      <c r="I15" s="20">
        <f t="shared" si="17"/>
        <v>0</v>
      </c>
      <c r="J15" s="20"/>
      <c r="K15" s="20">
        <f t="shared" si="16"/>
        <v>0</v>
      </c>
      <c r="L15" s="20"/>
      <c r="M15" s="20">
        <f t="shared" ref="M15" si="21">$C15*L15</f>
        <v>0</v>
      </c>
    </row>
    <row r="16" spans="1:13">
      <c r="A16" s="30"/>
      <c r="B16" s="13" t="s">
        <v>52</v>
      </c>
      <c r="C16" s="24">
        <v>4</v>
      </c>
      <c r="D16" s="20"/>
      <c r="E16" s="20">
        <f t="shared" si="15"/>
        <v>0</v>
      </c>
      <c r="F16" s="20"/>
      <c r="G16" s="20">
        <f t="shared" si="16"/>
        <v>0</v>
      </c>
      <c r="H16" s="20"/>
      <c r="I16" s="20">
        <f t="shared" si="17"/>
        <v>0</v>
      </c>
      <c r="J16" s="20"/>
      <c r="K16" s="20">
        <f t="shared" si="16"/>
        <v>0</v>
      </c>
      <c r="L16" s="20"/>
      <c r="M16" s="20">
        <f t="shared" ref="M16" si="22">$C16*L16</f>
        <v>0</v>
      </c>
    </row>
    <row r="17" spans="1:13">
      <c r="A17" s="30"/>
      <c r="B17" s="13" t="s">
        <v>53</v>
      </c>
      <c r="C17" s="24">
        <v>1</v>
      </c>
      <c r="D17" s="20"/>
      <c r="E17" s="20">
        <f t="shared" si="15"/>
        <v>0</v>
      </c>
      <c r="F17" s="20"/>
      <c r="G17" s="20">
        <f t="shared" si="16"/>
        <v>0</v>
      </c>
      <c r="H17" s="20"/>
      <c r="I17" s="20">
        <f t="shared" si="17"/>
        <v>0</v>
      </c>
      <c r="J17" s="20"/>
      <c r="K17" s="20">
        <f t="shared" si="16"/>
        <v>0</v>
      </c>
      <c r="L17" s="20"/>
      <c r="M17" s="20">
        <f t="shared" ref="M17" si="23">$C17*L17</f>
        <v>0</v>
      </c>
    </row>
    <row r="18" spans="1:13">
      <c r="A18" s="30"/>
      <c r="B18" s="13" t="s">
        <v>36</v>
      </c>
      <c r="C18" s="24">
        <v>1</v>
      </c>
      <c r="D18" s="20"/>
      <c r="E18" s="20">
        <f t="shared" si="15"/>
        <v>0</v>
      </c>
      <c r="F18" s="20"/>
      <c r="G18" s="20">
        <f t="shared" si="16"/>
        <v>0</v>
      </c>
      <c r="H18" s="20"/>
      <c r="I18" s="20">
        <f t="shared" si="17"/>
        <v>0</v>
      </c>
      <c r="J18" s="20"/>
      <c r="K18" s="20">
        <f t="shared" si="16"/>
        <v>0</v>
      </c>
      <c r="L18" s="20"/>
      <c r="M18" s="20">
        <f t="shared" ref="M18" si="24">$C18*L18</f>
        <v>0</v>
      </c>
    </row>
    <row r="19" spans="1:13">
      <c r="A19" s="30"/>
      <c r="B19" s="13" t="s">
        <v>37</v>
      </c>
      <c r="C19" s="24">
        <v>1</v>
      </c>
      <c r="D19" s="20"/>
      <c r="E19" s="20">
        <f t="shared" si="15"/>
        <v>0</v>
      </c>
      <c r="F19" s="20"/>
      <c r="G19" s="20">
        <f t="shared" si="16"/>
        <v>0</v>
      </c>
      <c r="H19" s="20"/>
      <c r="I19" s="20">
        <f t="shared" si="17"/>
        <v>0</v>
      </c>
      <c r="J19" s="20"/>
      <c r="K19" s="20">
        <f t="shared" si="16"/>
        <v>0</v>
      </c>
      <c r="L19" s="20"/>
      <c r="M19" s="20">
        <f t="shared" ref="M19" si="25">$C19*L19</f>
        <v>0</v>
      </c>
    </row>
    <row r="20" spans="1:13">
      <c r="A20" s="30"/>
      <c r="B20" s="13" t="s">
        <v>38</v>
      </c>
      <c r="C20" s="24">
        <v>1</v>
      </c>
      <c r="D20" s="20"/>
      <c r="E20" s="20">
        <f t="shared" si="15"/>
        <v>0</v>
      </c>
      <c r="F20" s="20"/>
      <c r="G20" s="20">
        <f t="shared" si="16"/>
        <v>0</v>
      </c>
      <c r="H20" s="20"/>
      <c r="I20" s="20">
        <f t="shared" si="17"/>
        <v>0</v>
      </c>
      <c r="J20" s="20"/>
      <c r="K20" s="20">
        <f t="shared" si="16"/>
        <v>0</v>
      </c>
      <c r="L20" s="20"/>
      <c r="M20" s="20">
        <f t="shared" ref="M20" si="26">$C20*L20</f>
        <v>0</v>
      </c>
    </row>
    <row r="21" spans="1:13">
      <c r="A21" s="30" t="s">
        <v>46</v>
      </c>
      <c r="B21" s="16" t="s">
        <v>45</v>
      </c>
      <c r="C21" s="23">
        <f>SUM(C23:C25)</f>
        <v>1160</v>
      </c>
      <c r="D21" s="19"/>
      <c r="E21" s="19"/>
      <c r="F21" s="19"/>
      <c r="G21" s="19"/>
      <c r="H21" s="19"/>
      <c r="I21" s="19"/>
      <c r="J21" s="19"/>
      <c r="K21" s="19"/>
      <c r="L21" s="19"/>
      <c r="M21" s="19"/>
    </row>
    <row r="22" spans="1:13">
      <c r="A22" s="30"/>
      <c r="B22" s="16" t="s">
        <v>41</v>
      </c>
      <c r="C22" s="23"/>
      <c r="D22" s="25"/>
      <c r="E22" s="25"/>
      <c r="F22" s="25"/>
      <c r="G22" s="25"/>
      <c r="H22" s="25"/>
      <c r="I22" s="25"/>
      <c r="J22" s="25"/>
      <c r="K22" s="25"/>
      <c r="L22" s="25"/>
      <c r="M22" s="25"/>
    </row>
    <row r="23" spans="1:13">
      <c r="A23" s="30"/>
      <c r="B23" s="13" t="s">
        <v>42</v>
      </c>
      <c r="C23" s="24">
        <v>15</v>
      </c>
      <c r="D23" s="20"/>
      <c r="E23" s="20"/>
      <c r="F23" s="20"/>
      <c r="G23" s="20"/>
      <c r="H23" s="20"/>
      <c r="I23" s="20"/>
      <c r="J23" s="20"/>
      <c r="K23" s="20"/>
      <c r="L23" s="20"/>
      <c r="M23" s="20"/>
    </row>
    <row r="24" spans="1:13">
      <c r="A24" s="30"/>
      <c r="B24" s="13" t="s">
        <v>43</v>
      </c>
      <c r="C24" s="24">
        <v>1020</v>
      </c>
      <c r="D24" s="20"/>
      <c r="E24" s="20"/>
      <c r="F24" s="20"/>
      <c r="G24" s="20"/>
      <c r="H24" s="20"/>
      <c r="I24" s="20"/>
      <c r="J24" s="20"/>
      <c r="K24" s="20"/>
      <c r="L24" s="20"/>
      <c r="M24" s="20"/>
    </row>
    <row r="25" spans="1:13">
      <c r="A25" s="30"/>
      <c r="B25" s="13" t="s">
        <v>44</v>
      </c>
      <c r="C25" s="24">
        <v>125</v>
      </c>
      <c r="D25" s="20"/>
      <c r="E25" s="20"/>
      <c r="F25" s="20"/>
      <c r="G25" s="20"/>
      <c r="H25" s="20"/>
      <c r="I25" s="20"/>
      <c r="J25" s="20"/>
      <c r="K25" s="20"/>
      <c r="L25" s="20"/>
      <c r="M25" s="20"/>
    </row>
  </sheetData>
  <mergeCells count="9">
    <mergeCell ref="J1:K1"/>
    <mergeCell ref="L1:M1"/>
    <mergeCell ref="A4:A20"/>
    <mergeCell ref="A21:A25"/>
    <mergeCell ref="A2:A3"/>
    <mergeCell ref="A1:C1"/>
    <mergeCell ref="D1:E1"/>
    <mergeCell ref="F1:G1"/>
    <mergeCell ref="H1:I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АНАЛИТИКА</vt:lpstr>
      <vt:lpstr>СТОИМОСТЬ</vt:lpstr>
    </vt:vector>
  </TitlesOfParts>
  <Company>ЗАО "Новомет-Пермь"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Делидова Ирина Ивановна</dc:creator>
  <cp:lastModifiedBy>Баженова Наталья Александровна</cp:lastModifiedBy>
  <cp:lastPrinted>2023-05-03T05:17:21Z</cp:lastPrinted>
  <dcterms:created xsi:type="dcterms:W3CDTF">2018-05-17T05:13:42Z</dcterms:created>
  <dcterms:modified xsi:type="dcterms:W3CDTF">2026-04-16T10:27:59Z</dcterms:modified>
</cp:coreProperties>
</file>